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rina Fallai\Dropbox\KARLSBORGS\ÅRSMÖTEN  STÄMMOR\2026\"/>
    </mc:Choice>
  </mc:AlternateContent>
  <xr:revisionPtr revIDLastSave="0" documentId="13_ncr:1_{5F630064-9D89-4543-8B8C-65BBE29CDC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konomin" sheetId="1" r:id="rId1"/>
    <sheet name="Blad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2" l="1"/>
  <c r="D49" i="2"/>
  <c r="C49" i="2"/>
  <c r="G41" i="2"/>
  <c r="C15" i="2"/>
  <c r="C21" i="2" s="1"/>
  <c r="C23" i="2" s="1"/>
  <c r="G10" i="2"/>
  <c r="K7" i="2"/>
  <c r="K10" i="2" s="1"/>
  <c r="D58" i="1"/>
  <c r="D46" i="1"/>
  <c r="C46" i="1"/>
  <c r="G38" i="1"/>
  <c r="G41" i="1" s="1"/>
  <c r="G26" i="1"/>
  <c r="G29" i="1" s="1"/>
  <c r="G14" i="1"/>
  <c r="D14" i="1"/>
  <c r="D20" i="1" s="1"/>
  <c r="D22" i="1" s="1"/>
  <c r="D24" i="1" s="1"/>
  <c r="D27" i="1" s="1"/>
  <c r="C14" i="1"/>
  <c r="C20" i="1" s="1"/>
  <c r="C23" i="1" s="1"/>
  <c r="C27" i="1" s="1"/>
  <c r="D29" i="1" s="1"/>
  <c r="G16" i="1" s="1"/>
  <c r="G9" i="1"/>
  <c r="G17" i="1" l="1"/>
  <c r="B21" i="2"/>
  <c r="B15" i="2"/>
</calcChain>
</file>

<file path=xl/sharedStrings.xml><?xml version="1.0" encoding="utf-8"?>
<sst xmlns="http://schemas.openxmlformats.org/spreadsheetml/2006/main" count="189" uniqueCount="112">
  <si>
    <t>RESULTATRÄKNING</t>
  </si>
  <si>
    <t>BALANSRÄKNING</t>
  </si>
  <si>
    <t>Intäkter</t>
  </si>
  <si>
    <t>Kostnader</t>
  </si>
  <si>
    <t>Medlemsavgiften</t>
  </si>
  <si>
    <t>Tillgångar</t>
  </si>
  <si>
    <t>Gräsklippning</t>
  </si>
  <si>
    <t>Plusgiro</t>
  </si>
  <si>
    <t>Vinterunderhåll</t>
  </si>
  <si>
    <t>Sparkonto</t>
  </si>
  <si>
    <t>Underhåll  löpande</t>
  </si>
  <si>
    <t>Moms fodran</t>
  </si>
  <si>
    <t>Nya vattenmätarbrunnar</t>
  </si>
  <si>
    <t>Kundfodringar</t>
  </si>
  <si>
    <t>Städ dag</t>
  </si>
  <si>
    <t>Summa</t>
  </si>
  <si>
    <t>Administration mm</t>
  </si>
  <si>
    <t>Försäkring</t>
  </si>
  <si>
    <t>Skulder</t>
  </si>
  <si>
    <t>Stämmo kostnad</t>
  </si>
  <si>
    <t>Underhållsfonden</t>
  </si>
  <si>
    <t>Övrigt</t>
  </si>
  <si>
    <t xml:space="preserve"> Eget kapital</t>
  </si>
  <si>
    <t>Summa intäkter</t>
  </si>
  <si>
    <t>Eget kapital</t>
  </si>
  <si>
    <t>Föreg. Års resultat</t>
  </si>
  <si>
    <t>El garage inkl laddboxar</t>
  </si>
  <si>
    <t>Årets resultat</t>
  </si>
  <si>
    <t>Vattenkostnader</t>
  </si>
  <si>
    <t xml:space="preserve">Summa </t>
  </si>
  <si>
    <t>Avfallshantering</t>
  </si>
  <si>
    <t>Telia service avg</t>
  </si>
  <si>
    <t xml:space="preserve">REDOVISNING AV UNDERHÅLLSFONDEN  </t>
  </si>
  <si>
    <t>1/7  2023 - 31/12  2025</t>
  </si>
  <si>
    <t>Arvoden inkl soc avg</t>
  </si>
  <si>
    <t xml:space="preserve">Varje hushåll inbet 1500 kr per kvartal .   </t>
  </si>
  <si>
    <t>Vilket innebär 81 000 kr per kvartal till fonden</t>
  </si>
  <si>
    <t>Summa kostnader</t>
  </si>
  <si>
    <t>11 inbet à  81 000 kr</t>
  </si>
  <si>
    <t>Ränteintäkter</t>
  </si>
  <si>
    <t>utbet av moms</t>
  </si>
  <si>
    <t xml:space="preserve">Totalt </t>
  </si>
  <si>
    <t>kostn för besiktning</t>
  </si>
  <si>
    <t>tak konsulter</t>
  </si>
  <si>
    <t>Beräknat årsresultat</t>
  </si>
  <si>
    <t>saldo 31/12 2025</t>
  </si>
  <si>
    <t>*ett hushåll får ersättning med  800 kr per år</t>
  </si>
  <si>
    <t xml:space="preserve"> för plats för central vattenmätare</t>
  </si>
  <si>
    <t>BUDGET 2026</t>
  </si>
  <si>
    <t>UNDERHÅLLSFONDEN 2026  budget</t>
  </si>
  <si>
    <t>ing saldo 2026</t>
  </si>
  <si>
    <t>insättning 2026 *</t>
  </si>
  <si>
    <t xml:space="preserve">Underhåll  löpande </t>
  </si>
  <si>
    <t>tak renov insats</t>
  </si>
  <si>
    <t>El i garagen</t>
  </si>
  <si>
    <t>amort 4 mån inkl ränta</t>
  </si>
  <si>
    <t>saldo 31/12 2026</t>
  </si>
  <si>
    <t>Administration</t>
  </si>
  <si>
    <t>Arvoden, soc avg</t>
  </si>
  <si>
    <t>* 1000 kr / hush / mån</t>
  </si>
  <si>
    <t xml:space="preserve"> </t>
  </si>
  <si>
    <t>* övriga kostnader debiteras efter förbrukning</t>
  </si>
  <si>
    <t>* vi kan nog räkna med avgiftshöjning för vatten och avfall</t>
  </si>
  <si>
    <t>Har ni frågor kring ekonomin är ni välkomna</t>
  </si>
  <si>
    <t>Årskostnad  per hushåll</t>
  </si>
  <si>
    <t>att kontakta Marina eller Linnea</t>
  </si>
  <si>
    <t>Medlemsavgift</t>
  </si>
  <si>
    <t>Om ni vill ha bokföringsprogrammets</t>
  </si>
  <si>
    <t xml:space="preserve">Vattenkostnad     </t>
  </si>
  <si>
    <t>fast</t>
  </si>
  <si>
    <t>utskrifter av resultat- och balansräkning</t>
  </si>
  <si>
    <t>/m3</t>
  </si>
  <si>
    <t>skickar vi dessa på begäran.</t>
  </si>
  <si>
    <t xml:space="preserve">Sophämt  </t>
  </si>
  <si>
    <t xml:space="preserve">telia serv avgift </t>
  </si>
  <si>
    <t>fallai.marina@gmail.com</t>
  </si>
  <si>
    <t>underhållsfond</t>
  </si>
  <si>
    <t>linnea.werre@hotmail.com</t>
  </si>
  <si>
    <t>månadskostnad exkl vatten- och elförbrukning  2100:-</t>
  </si>
  <si>
    <t>REDOVISNING AV UNDERHÅLLSFONDEN  1/7  2023 - 31/12  2025</t>
  </si>
  <si>
    <t>budgeterad</t>
  </si>
  <si>
    <t>Varje hushåll inbet 1500 kr per kvartal .   Vilket innebär 81 000 kr per kvartal till fonden</t>
  </si>
  <si>
    <t>kostnad</t>
  </si>
  <si>
    <t xml:space="preserve">   gräsklippning</t>
  </si>
  <si>
    <t xml:space="preserve">   vinterunderhåll</t>
  </si>
  <si>
    <t xml:space="preserve">   underhåll  löpande</t>
  </si>
  <si>
    <t>nya vattenmätarbrunnar</t>
  </si>
  <si>
    <t xml:space="preserve">   städ dag</t>
  </si>
  <si>
    <t xml:space="preserve">   administration mm</t>
  </si>
  <si>
    <t>försäkring</t>
  </si>
  <si>
    <t>Fondens kapital finns på sparkontot men största delen i ett tremånaders fast räntekonto</t>
  </si>
  <si>
    <t>stämmo kostnad</t>
  </si>
  <si>
    <t xml:space="preserve">  övrigt</t>
  </si>
  <si>
    <t>Summa skulder, eget kapital</t>
  </si>
  <si>
    <t xml:space="preserve">  arvoden inkl soc avg</t>
  </si>
  <si>
    <t>Rörelseresultat</t>
  </si>
  <si>
    <t>*ett hushåll får ersättning med  800 kr  per år för plats för central vattenmätare</t>
  </si>
  <si>
    <t/>
  </si>
  <si>
    <t>insättning 2026</t>
  </si>
  <si>
    <t>(12000 kr/mån/hush)</t>
  </si>
  <si>
    <t xml:space="preserve">   underhåll  löpande </t>
  </si>
  <si>
    <t xml:space="preserve">  elförbrukn i garagen</t>
  </si>
  <si>
    <t>tak renovering insats</t>
  </si>
  <si>
    <t>ränteintäkter</t>
  </si>
  <si>
    <t>kostnader per fastighet</t>
  </si>
  <si>
    <t>/år/hushåll</t>
  </si>
  <si>
    <t>Sophämt  5 kärl</t>
  </si>
  <si>
    <t xml:space="preserve"> /år/hushåll</t>
  </si>
  <si>
    <t>* inga avgiftshöjningar beräknade</t>
  </si>
  <si>
    <t>* ingen höjning av medlemsavgiften</t>
  </si>
  <si>
    <t xml:space="preserve">Fondens kapital finns på sparkontot men </t>
  </si>
  <si>
    <t>största delen på ett tremånaders fast räntekonto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</si>
</sst>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34">
    <font>
      <sz val="11"/>
      <color theme="1"/>
      <name val="Aptos Narrow"/>
      <scheme val="minor"/>
    </font>
    <font>
      <b/>
      <sz val="10"/>
      <color theme="1"/>
      <name val="Aptos Narrow"/>
    </font>
    <font>
      <sz val="11"/>
      <name val="Aptos Narrow"/>
    </font>
    <font>
      <sz val="10"/>
      <color theme="1"/>
      <name val="Aptos Narrow"/>
    </font>
    <font>
      <i/>
      <sz val="10"/>
      <color theme="1"/>
      <name val="Aptos Narrow"/>
    </font>
    <font>
      <i/>
      <sz val="10"/>
      <color rgb="FF000000"/>
      <name val="Aptos Narrow"/>
    </font>
    <font>
      <sz val="11"/>
      <color theme="1"/>
      <name val="Aptos Narrow"/>
    </font>
    <font>
      <sz val="10"/>
      <color rgb="FF000000"/>
      <name val="Aptos Narrow"/>
    </font>
    <font>
      <b/>
      <sz val="11"/>
      <color theme="1"/>
      <name val="Aptos Narrow"/>
    </font>
    <font>
      <sz val="12"/>
      <color theme="1"/>
      <name val="Aptos Narrow"/>
    </font>
    <font>
      <i/>
      <sz val="11"/>
      <color theme="1"/>
      <name val="Aptos Narrow"/>
    </font>
    <font>
      <sz val="11"/>
      <color theme="1"/>
      <name val="Arial"/>
    </font>
    <font>
      <sz val="8"/>
      <color theme="1"/>
      <name val="Aptos Narrow"/>
    </font>
    <font>
      <sz val="11"/>
      <color rgb="FF000000"/>
      <name val="Aptos Narrow"/>
    </font>
    <font>
      <sz val="12"/>
      <color theme="1"/>
      <name val="Calibri"/>
    </font>
    <font>
      <sz val="12"/>
      <color rgb="FFFF0000"/>
      <name val="Calibri"/>
    </font>
    <font>
      <sz val="11"/>
      <color theme="1"/>
      <name val="Calibri"/>
    </font>
    <font>
      <b/>
      <sz val="11"/>
      <color theme="1"/>
      <name val="Calibri"/>
    </font>
    <font>
      <i/>
      <sz val="11"/>
      <color rgb="FF000000"/>
      <name val="Aptos Narrow"/>
    </font>
    <font>
      <i/>
      <sz val="10"/>
      <color theme="1"/>
      <name val="Calibri"/>
    </font>
    <font>
      <sz val="11"/>
      <color theme="1"/>
      <name val="Arial"/>
    </font>
    <font>
      <i/>
      <sz val="11"/>
      <color theme="1"/>
      <name val="Corsiva"/>
    </font>
    <font>
      <i/>
      <sz val="9"/>
      <color theme="1"/>
      <name val="Arial"/>
    </font>
    <font>
      <i/>
      <sz val="9"/>
      <color theme="1"/>
      <name val="Aptos Narrow"/>
    </font>
    <font>
      <b/>
      <sz val="12"/>
      <color theme="1"/>
      <name val="Aptos Narrow"/>
    </font>
    <font>
      <u/>
      <sz val="11"/>
      <color theme="10"/>
      <name val="Aptos Narrow"/>
    </font>
    <font>
      <sz val="11"/>
      <color theme="1"/>
      <name val="Aptos Narrow"/>
      <scheme val="minor"/>
    </font>
    <font>
      <b/>
      <sz val="14"/>
      <color theme="1"/>
      <name val="Aptos Narrow"/>
    </font>
    <font>
      <b/>
      <i/>
      <sz val="12"/>
      <color theme="1"/>
      <name val="Aptos Narrow"/>
    </font>
    <font>
      <i/>
      <sz val="12"/>
      <color theme="1"/>
      <name val="Aptos Narrow"/>
    </font>
    <font>
      <i/>
      <sz val="12"/>
      <color rgb="FF000000"/>
      <name val="Aptos Narrow"/>
    </font>
    <font>
      <sz val="12"/>
      <color rgb="FF000000"/>
      <name val="Aptos Narrow"/>
    </font>
    <font>
      <i/>
      <sz val="11"/>
      <color rgb="FF000000"/>
      <name val="Aptos Narrow"/>
      <family val="2"/>
    </font>
    <font>
      <i/>
      <sz val="10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1" xfId="0" applyFont="1" applyBorder="1"/>
    <xf numFmtId="0" fontId="3" fillId="0" borderId="0" xfId="0" applyFont="1"/>
    <xf numFmtId="3" fontId="1" fillId="0" borderId="1" xfId="0" applyNumberFormat="1" applyFont="1" applyBorder="1" applyAlignment="1">
      <alignment horizontal="left"/>
    </xf>
    <xf numFmtId="0" fontId="1" fillId="0" borderId="4" xfId="0" applyFont="1" applyBorder="1" applyAlignment="1">
      <alignment horizontal="center" vertical="top"/>
    </xf>
    <xf numFmtId="0" fontId="3" fillId="0" borderId="5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right"/>
    </xf>
    <xf numFmtId="0" fontId="1" fillId="0" borderId="5" xfId="0" applyFont="1" applyBorder="1"/>
    <xf numFmtId="164" fontId="3" fillId="0" borderId="6" xfId="0" applyNumberFormat="1" applyFont="1" applyBorder="1" applyAlignment="1">
      <alignment horizontal="right" vertical="center"/>
    </xf>
    <xf numFmtId="1" fontId="3" fillId="0" borderId="7" xfId="0" applyNumberFormat="1" applyFont="1" applyBorder="1" applyAlignment="1">
      <alignment horizontal="right" vertical="center"/>
    </xf>
    <xf numFmtId="3" fontId="1" fillId="0" borderId="5" xfId="0" applyNumberFormat="1" applyFont="1" applyBorder="1" applyAlignment="1">
      <alignment horizontal="left"/>
    </xf>
    <xf numFmtId="0" fontId="4" fillId="0" borderId="5" xfId="0" applyFont="1" applyBorder="1"/>
    <xf numFmtId="164" fontId="3" fillId="0" borderId="6" xfId="0" applyNumberFormat="1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164" fontId="3" fillId="0" borderId="0" xfId="0" applyNumberFormat="1" applyFont="1"/>
    <xf numFmtId="0" fontId="1" fillId="0" borderId="5" xfId="0" applyFont="1" applyBorder="1" applyAlignment="1">
      <alignment horizontal="left"/>
    </xf>
    <xf numFmtId="164" fontId="1" fillId="0" borderId="7" xfId="0" applyNumberFormat="1" applyFont="1" applyBorder="1" applyAlignment="1">
      <alignment horizontal="right"/>
    </xf>
    <xf numFmtId="3" fontId="5" fillId="0" borderId="5" xfId="0" applyNumberFormat="1" applyFont="1" applyBorder="1"/>
    <xf numFmtId="164" fontId="6" fillId="0" borderId="0" xfId="0" applyNumberFormat="1" applyFont="1"/>
    <xf numFmtId="3" fontId="3" fillId="0" borderId="5" xfId="0" applyNumberFormat="1" applyFont="1" applyBorder="1"/>
    <xf numFmtId="0" fontId="1" fillId="0" borderId="8" xfId="0" applyFont="1" applyBorder="1"/>
    <xf numFmtId="164" fontId="1" fillId="0" borderId="9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right"/>
    </xf>
    <xf numFmtId="3" fontId="7" fillId="0" borderId="5" xfId="0" applyNumberFormat="1" applyFont="1" applyBorder="1"/>
    <xf numFmtId="0" fontId="1" fillId="0" borderId="10" xfId="0" applyFont="1" applyBorder="1"/>
    <xf numFmtId="0" fontId="3" fillId="0" borderId="11" xfId="0" applyFont="1" applyBorder="1"/>
    <xf numFmtId="164" fontId="1" fillId="0" borderId="6" xfId="0" applyNumberFormat="1" applyFont="1" applyBorder="1" applyAlignment="1">
      <alignment horizontal="right"/>
    </xf>
    <xf numFmtId="0" fontId="1" fillId="0" borderId="12" xfId="0" applyFont="1" applyBorder="1"/>
    <xf numFmtId="0" fontId="3" fillId="0" borderId="13" xfId="0" applyFont="1" applyBorder="1"/>
    <xf numFmtId="0" fontId="3" fillId="0" borderId="12" xfId="0" applyFont="1" applyBorder="1"/>
    <xf numFmtId="3" fontId="3" fillId="0" borderId="13" xfId="0" applyNumberFormat="1" applyFont="1" applyBorder="1"/>
    <xf numFmtId="164" fontId="1" fillId="0" borderId="0" xfId="0" applyNumberFormat="1" applyFont="1" applyAlignment="1">
      <alignment horizontal="right"/>
    </xf>
    <xf numFmtId="3" fontId="1" fillId="0" borderId="13" xfId="0" applyNumberFormat="1" applyFont="1" applyBorder="1"/>
    <xf numFmtId="3" fontId="1" fillId="0" borderId="5" xfId="0" applyNumberFormat="1" applyFont="1" applyBorder="1"/>
    <xf numFmtId="16" fontId="3" fillId="0" borderId="12" xfId="0" applyNumberFormat="1" applyFont="1" applyBorder="1" applyAlignment="1">
      <alignment horizontal="left"/>
    </xf>
    <xf numFmtId="16" fontId="3" fillId="0" borderId="12" xfId="0" applyNumberFormat="1" applyFont="1" applyBorder="1"/>
    <xf numFmtId="3" fontId="1" fillId="0" borderId="8" xfId="0" applyNumberFormat="1" applyFont="1" applyBorder="1"/>
    <xf numFmtId="164" fontId="3" fillId="0" borderId="14" xfId="0" applyNumberFormat="1" applyFont="1" applyBorder="1" applyAlignment="1">
      <alignment horizontal="right"/>
    </xf>
    <xf numFmtId="0" fontId="3" fillId="0" borderId="15" xfId="0" applyFont="1" applyBorder="1"/>
    <xf numFmtId="3" fontId="1" fillId="0" borderId="16" xfId="0" applyNumberFormat="1" applyFont="1" applyBorder="1"/>
    <xf numFmtId="3" fontId="6" fillId="0" borderId="0" xfId="0" applyNumberFormat="1" applyFont="1"/>
    <xf numFmtId="164" fontId="6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left"/>
    </xf>
    <xf numFmtId="164" fontId="8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8" fillId="0" borderId="10" xfId="0" applyFont="1" applyBorder="1"/>
    <xf numFmtId="0" fontId="6" fillId="0" borderId="17" xfId="0" applyFont="1" applyBorder="1"/>
    <xf numFmtId="0" fontId="6" fillId="0" borderId="11" xfId="0" applyFont="1" applyBorder="1"/>
    <xf numFmtId="3" fontId="8" fillId="0" borderId="10" xfId="0" applyNumberFormat="1" applyFont="1" applyBorder="1" applyAlignment="1">
      <alignment horizontal="left"/>
    </xf>
    <xf numFmtId="164" fontId="6" fillId="0" borderId="11" xfId="0" applyNumberFormat="1" applyFont="1" applyBorder="1" applyAlignment="1">
      <alignment horizontal="right"/>
    </xf>
    <xf numFmtId="164" fontId="9" fillId="0" borderId="0" xfId="0" applyNumberFormat="1" applyFont="1" applyAlignment="1">
      <alignment horizontal="right"/>
    </xf>
    <xf numFmtId="0" fontId="6" fillId="0" borderId="12" xfId="0" applyFont="1" applyBorder="1"/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164" fontId="6" fillId="0" borderId="13" xfId="0" applyNumberFormat="1" applyFont="1" applyBorder="1" applyAlignment="1">
      <alignment horizontal="right"/>
    </xf>
    <xf numFmtId="0" fontId="8" fillId="0" borderId="12" xfId="0" applyFont="1" applyBorder="1"/>
    <xf numFmtId="164" fontId="6" fillId="0" borderId="0" xfId="0" applyNumberFormat="1" applyFont="1" applyAlignment="1">
      <alignment horizontal="right" vertical="center"/>
    </xf>
    <xf numFmtId="1" fontId="6" fillId="0" borderId="13" xfId="0" applyNumberFormat="1" applyFont="1" applyBorder="1" applyAlignment="1">
      <alignment horizontal="right" vertical="center"/>
    </xf>
    <xf numFmtId="0" fontId="10" fillId="0" borderId="12" xfId="0" applyFont="1" applyBorder="1"/>
    <xf numFmtId="3" fontId="11" fillId="0" borderId="12" xfId="0" applyNumberFormat="1" applyFont="1" applyBorder="1" applyAlignment="1">
      <alignment horizontal="left"/>
    </xf>
    <xf numFmtId="0" fontId="12" fillId="0" borderId="0" xfId="0" applyFont="1"/>
    <xf numFmtId="0" fontId="8" fillId="0" borderId="0" xfId="0" applyFont="1"/>
    <xf numFmtId="3" fontId="13" fillId="0" borderId="12" xfId="0" applyNumberFormat="1" applyFont="1" applyBorder="1"/>
    <xf numFmtId="164" fontId="8" fillId="0" borderId="13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3" fontId="6" fillId="0" borderId="12" xfId="0" applyNumberFormat="1" applyFont="1" applyBorder="1"/>
    <xf numFmtId="164" fontId="15" fillId="0" borderId="0" xfId="0" applyNumberFormat="1" applyFont="1" applyAlignment="1">
      <alignment horizontal="right"/>
    </xf>
    <xf numFmtId="164" fontId="14" fillId="0" borderId="0" xfId="0" applyNumberFormat="1" applyFont="1"/>
    <xf numFmtId="0" fontId="16" fillId="0" borderId="0" xfId="0" applyFont="1"/>
    <xf numFmtId="0" fontId="6" fillId="0" borderId="15" xfId="0" applyFont="1" applyBorder="1"/>
    <xf numFmtId="164" fontId="8" fillId="0" borderId="16" xfId="0" applyNumberFormat="1" applyFont="1" applyBorder="1"/>
    <xf numFmtId="0" fontId="17" fillId="0" borderId="0" xfId="0" applyFont="1"/>
    <xf numFmtId="3" fontId="18" fillId="0" borderId="12" xfId="0" applyNumberFormat="1" applyFont="1" applyBorder="1"/>
    <xf numFmtId="0" fontId="19" fillId="0" borderId="0" xfId="0" applyFont="1"/>
    <xf numFmtId="0" fontId="20" fillId="0" borderId="0" xfId="0" applyFont="1"/>
    <xf numFmtId="3" fontId="14" fillId="0" borderId="0" xfId="0" applyNumberFormat="1" applyFont="1"/>
    <xf numFmtId="0" fontId="8" fillId="0" borderId="15" xfId="0" applyFont="1" applyBorder="1"/>
    <xf numFmtId="164" fontId="8" fillId="0" borderId="18" xfId="0" applyNumberFormat="1" applyFont="1" applyBorder="1" applyAlignment="1">
      <alignment horizontal="right"/>
    </xf>
    <xf numFmtId="164" fontId="8" fillId="0" borderId="16" xfId="0" applyNumberFormat="1" applyFont="1" applyBorder="1" applyAlignment="1">
      <alignment horizontal="right"/>
    </xf>
    <xf numFmtId="0" fontId="21" fillId="0" borderId="0" xfId="0" applyFont="1"/>
    <xf numFmtId="164" fontId="10" fillId="0" borderId="0" xfId="0" applyNumberFormat="1" applyFont="1" applyAlignment="1">
      <alignment horizontal="right"/>
    </xf>
    <xf numFmtId="3" fontId="9" fillId="0" borderId="0" xfId="0" applyNumberFormat="1" applyFont="1"/>
    <xf numFmtId="0" fontId="22" fillId="0" borderId="0" xfId="0" applyFont="1"/>
    <xf numFmtId="0" fontId="23" fillId="0" borderId="0" xfId="0" applyFont="1"/>
    <xf numFmtId="164" fontId="24" fillId="0" borderId="0" xfId="0" applyNumberFormat="1" applyFont="1" applyAlignment="1">
      <alignment horizontal="right"/>
    </xf>
    <xf numFmtId="0" fontId="24" fillId="0" borderId="0" xfId="0" applyFont="1"/>
    <xf numFmtId="0" fontId="10" fillId="0" borderId="0" xfId="0" applyFont="1"/>
    <xf numFmtId="0" fontId="8" fillId="0" borderId="17" xfId="0" applyFont="1" applyBorder="1"/>
    <xf numFmtId="0" fontId="6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left"/>
    </xf>
    <xf numFmtId="0" fontId="11" fillId="0" borderId="12" xfId="0" applyFont="1" applyBorder="1"/>
    <xf numFmtId="1" fontId="6" fillId="0" borderId="0" xfId="0" applyNumberFormat="1" applyFont="1"/>
    <xf numFmtId="0" fontId="25" fillId="0" borderId="0" xfId="0" applyFont="1"/>
    <xf numFmtId="0" fontId="6" fillId="0" borderId="0" xfId="0" applyFont="1" applyAlignment="1">
      <alignment horizontal="center"/>
    </xf>
    <xf numFmtId="164" fontId="1" fillId="0" borderId="18" xfId="0" applyNumberFormat="1" applyFont="1" applyBorder="1" applyAlignment="1">
      <alignment horizontal="right"/>
    </xf>
    <xf numFmtId="0" fontId="26" fillId="0" borderId="0" xfId="0" applyFont="1"/>
    <xf numFmtId="0" fontId="6" fillId="0" borderId="0" xfId="0" applyFont="1" applyAlignment="1">
      <alignment horizontal="left"/>
    </xf>
    <xf numFmtId="3" fontId="8" fillId="0" borderId="0" xfId="0" applyNumberFormat="1" applyFont="1"/>
    <xf numFmtId="0" fontId="27" fillId="0" borderId="0" xfId="0" applyFont="1"/>
    <xf numFmtId="0" fontId="24" fillId="0" borderId="1" xfId="0" applyFont="1" applyBorder="1"/>
    <xf numFmtId="0" fontId="8" fillId="0" borderId="19" xfId="0" applyFont="1" applyBorder="1" applyAlignment="1">
      <alignment horizontal="left"/>
    </xf>
    <xf numFmtId="0" fontId="6" fillId="0" borderId="19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3" fontId="24" fillId="0" borderId="1" xfId="0" applyNumberFormat="1" applyFont="1" applyBorder="1" applyAlignment="1">
      <alignment horizontal="left"/>
    </xf>
    <xf numFmtId="0" fontId="24" fillId="0" borderId="4" xfId="0" applyFont="1" applyBorder="1" applyAlignment="1">
      <alignment horizontal="center" vertical="top"/>
    </xf>
    <xf numFmtId="0" fontId="6" fillId="0" borderId="5" xfId="0" applyFont="1" applyBorder="1"/>
    <xf numFmtId="0" fontId="24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64" fontId="9" fillId="0" borderId="7" xfId="0" applyNumberFormat="1" applyFont="1" applyBorder="1" applyAlignment="1">
      <alignment horizontal="right"/>
    </xf>
    <xf numFmtId="0" fontId="6" fillId="0" borderId="13" xfId="0" applyFont="1" applyBorder="1"/>
    <xf numFmtId="0" fontId="28" fillId="0" borderId="5" xfId="0" applyFont="1" applyBorder="1"/>
    <xf numFmtId="164" fontId="9" fillId="0" borderId="6" xfId="0" applyNumberFormat="1" applyFont="1" applyBorder="1" applyAlignment="1">
      <alignment horizontal="right" vertical="center"/>
    </xf>
    <xf numFmtId="1" fontId="9" fillId="0" borderId="6" xfId="0" applyNumberFormat="1" applyFont="1" applyBorder="1" applyAlignment="1">
      <alignment horizontal="right" vertical="center"/>
    </xf>
    <xf numFmtId="3" fontId="24" fillId="0" borderId="5" xfId="0" applyNumberFormat="1" applyFont="1" applyBorder="1" applyAlignment="1">
      <alignment horizontal="left"/>
    </xf>
    <xf numFmtId="0" fontId="29" fillId="0" borderId="5" xfId="0" applyFont="1" applyBorder="1"/>
    <xf numFmtId="164" fontId="9" fillId="0" borderId="6" xfId="0" applyNumberFormat="1" applyFont="1" applyBorder="1" applyAlignment="1">
      <alignment horizontal="right"/>
    </xf>
    <xf numFmtId="0" fontId="9" fillId="0" borderId="5" xfId="0" applyFont="1" applyBorder="1" applyAlignment="1">
      <alignment horizontal="left"/>
    </xf>
    <xf numFmtId="0" fontId="9" fillId="0" borderId="12" xfId="0" applyFont="1" applyBorder="1"/>
    <xf numFmtId="0" fontId="12" fillId="0" borderId="12" xfId="0" applyFont="1" applyBorder="1"/>
    <xf numFmtId="16" fontId="9" fillId="0" borderId="12" xfId="0" applyNumberFormat="1" applyFont="1" applyBorder="1" applyAlignment="1">
      <alignment horizontal="left"/>
    </xf>
    <xf numFmtId="16" fontId="9" fillId="0" borderId="12" xfId="0" applyNumberFormat="1" applyFont="1" applyBorder="1"/>
    <xf numFmtId="0" fontId="24" fillId="0" borderId="5" xfId="0" applyFont="1" applyBorder="1" applyAlignment="1">
      <alignment horizontal="left"/>
    </xf>
    <xf numFmtId="164" fontId="24" fillId="0" borderId="7" xfId="0" applyNumberFormat="1" applyFont="1" applyBorder="1" applyAlignment="1">
      <alignment horizontal="right"/>
    </xf>
    <xf numFmtId="0" fontId="9" fillId="0" borderId="15" xfId="0" applyFont="1" applyBorder="1"/>
    <xf numFmtId="3" fontId="8" fillId="0" borderId="18" xfId="0" applyNumberFormat="1" applyFont="1" applyBorder="1"/>
    <xf numFmtId="0" fontId="6" fillId="0" borderId="18" xfId="0" applyFont="1" applyBorder="1"/>
    <xf numFmtId="0" fontId="6" fillId="0" borderId="16" xfId="0" applyFont="1" applyBorder="1"/>
    <xf numFmtId="3" fontId="30" fillId="0" borderId="5" xfId="0" applyNumberFormat="1" applyFont="1" applyBorder="1"/>
    <xf numFmtId="0" fontId="24" fillId="0" borderId="6" xfId="0" applyFont="1" applyBorder="1" applyAlignment="1">
      <alignment horizontal="left"/>
    </xf>
    <xf numFmtId="164" fontId="24" fillId="0" borderId="6" xfId="0" applyNumberFormat="1" applyFont="1" applyBorder="1" applyAlignment="1">
      <alignment horizontal="right"/>
    </xf>
    <xf numFmtId="3" fontId="9" fillId="0" borderId="5" xfId="0" applyNumberFormat="1" applyFont="1" applyBorder="1" applyAlignment="1">
      <alignment horizontal="left"/>
    </xf>
    <xf numFmtId="0" fontId="24" fillId="0" borderId="5" xfId="0" applyFont="1" applyBorder="1"/>
    <xf numFmtId="164" fontId="6" fillId="0" borderId="6" xfId="0" applyNumberFormat="1" applyFont="1" applyBorder="1" applyAlignment="1">
      <alignment horizontal="right"/>
    </xf>
    <xf numFmtId="3" fontId="9" fillId="0" borderId="5" xfId="0" applyNumberFormat="1" applyFont="1" applyBorder="1"/>
    <xf numFmtId="0" fontId="6" fillId="0" borderId="5" xfId="0" applyFont="1" applyBorder="1" applyAlignment="1">
      <alignment horizontal="left"/>
    </xf>
    <xf numFmtId="0" fontId="8" fillId="0" borderId="8" xfId="0" applyFont="1" applyBorder="1"/>
    <xf numFmtId="164" fontId="8" fillId="0" borderId="9" xfId="0" applyNumberFormat="1" applyFont="1" applyBorder="1" applyAlignment="1">
      <alignment horizontal="right"/>
    </xf>
    <xf numFmtId="3" fontId="31" fillId="0" borderId="5" xfId="0" applyNumberFormat="1" applyFont="1" applyBorder="1"/>
    <xf numFmtId="3" fontId="24" fillId="0" borderId="5" xfId="0" applyNumberFormat="1" applyFont="1" applyBorder="1"/>
    <xf numFmtId="3" fontId="24" fillId="0" borderId="8" xfId="0" applyNumberFormat="1" applyFont="1" applyBorder="1"/>
    <xf numFmtId="164" fontId="9" fillId="0" borderId="14" xfId="0" applyNumberFormat="1" applyFont="1" applyBorder="1" applyAlignment="1">
      <alignment horizontal="right"/>
    </xf>
    <xf numFmtId="3" fontId="24" fillId="0" borderId="0" xfId="0" applyNumberFormat="1" applyFont="1" applyAlignment="1">
      <alignment horizontal="left"/>
    </xf>
    <xf numFmtId="164" fontId="9" fillId="0" borderId="0" xfId="0" quotePrefix="1" applyNumberFormat="1" applyFont="1" applyAlignment="1">
      <alignment horizontal="right"/>
    </xf>
    <xf numFmtId="0" fontId="6" fillId="0" borderId="19" xfId="0" applyFont="1" applyBorder="1"/>
    <xf numFmtId="0" fontId="1" fillId="0" borderId="5" xfId="0" applyFont="1" applyBorder="1" applyAlignment="1">
      <alignment horizontal="right" vertical="center"/>
    </xf>
    <xf numFmtId="0" fontId="6" fillId="0" borderId="6" xfId="0" applyFont="1" applyBorder="1"/>
    <xf numFmtId="0" fontId="6" fillId="0" borderId="2" xfId="0" applyFont="1" applyBorder="1"/>
    <xf numFmtId="0" fontId="6" fillId="0" borderId="4" xfId="0" applyFont="1" applyBorder="1"/>
    <xf numFmtId="3" fontId="24" fillId="0" borderId="10" xfId="0" applyNumberFormat="1" applyFont="1" applyBorder="1" applyAlignment="1">
      <alignment horizontal="left"/>
    </xf>
    <xf numFmtId="164" fontId="9" fillId="0" borderId="11" xfId="0" applyNumberFormat="1" applyFont="1" applyBorder="1" applyAlignment="1">
      <alignment horizontal="right"/>
    </xf>
    <xf numFmtId="0" fontId="24" fillId="0" borderId="20" xfId="0" applyFont="1" applyBorder="1" applyAlignment="1">
      <alignment horizontal="center" vertical="center"/>
    </xf>
    <xf numFmtId="0" fontId="24" fillId="0" borderId="7" xfId="0" applyFont="1" applyBorder="1" applyAlignment="1">
      <alignment horizontal="right" vertical="center"/>
    </xf>
    <xf numFmtId="164" fontId="9" fillId="0" borderId="13" xfId="0" applyNumberFormat="1" applyFont="1" applyBorder="1" applyAlignment="1">
      <alignment horizontal="right"/>
    </xf>
    <xf numFmtId="164" fontId="9" fillId="0" borderId="20" xfId="0" applyNumberFormat="1" applyFont="1" applyBorder="1" applyAlignment="1">
      <alignment horizontal="right" vertical="center"/>
    </xf>
    <xf numFmtId="1" fontId="9" fillId="0" borderId="7" xfId="0" applyNumberFormat="1" applyFont="1" applyBorder="1" applyAlignment="1">
      <alignment horizontal="right" vertical="center"/>
    </xf>
    <xf numFmtId="0" fontId="14" fillId="0" borderId="0" xfId="0" applyFont="1"/>
    <xf numFmtId="164" fontId="9" fillId="0" borderId="20" xfId="0" applyNumberFormat="1" applyFont="1" applyBorder="1" applyAlignment="1">
      <alignment horizontal="right"/>
    </xf>
    <xf numFmtId="3" fontId="6" fillId="0" borderId="12" xfId="0" applyNumberFormat="1" applyFont="1" applyBorder="1" applyAlignment="1">
      <alignment horizontal="left"/>
    </xf>
    <xf numFmtId="3" fontId="14" fillId="0" borderId="0" xfId="0" applyNumberFormat="1" applyFont="1" applyAlignment="1">
      <alignment horizontal="left"/>
    </xf>
    <xf numFmtId="3" fontId="31" fillId="0" borderId="12" xfId="0" applyNumberFormat="1" applyFont="1" applyBorder="1"/>
    <xf numFmtId="3" fontId="9" fillId="0" borderId="12" xfId="0" applyNumberFormat="1" applyFont="1" applyBorder="1"/>
    <xf numFmtId="164" fontId="6" fillId="0" borderId="16" xfId="0" applyNumberFormat="1" applyFont="1" applyBorder="1"/>
    <xf numFmtId="164" fontId="6" fillId="0" borderId="21" xfId="0" applyNumberFormat="1" applyFont="1" applyBorder="1" applyAlignment="1">
      <alignment horizontal="right"/>
    </xf>
    <xf numFmtId="0" fontId="24" fillId="0" borderId="8" xfId="0" applyFont="1" applyBorder="1"/>
    <xf numFmtId="0" fontId="6" fillId="0" borderId="14" xfId="0" applyFont="1" applyBorder="1"/>
    <xf numFmtId="164" fontId="24" fillId="0" borderId="22" xfId="0" applyNumberFormat="1" applyFont="1" applyBorder="1" applyAlignment="1">
      <alignment horizontal="right"/>
    </xf>
    <xf numFmtId="164" fontId="24" fillId="0" borderId="9" xfId="0" applyNumberFormat="1" applyFont="1" applyBorder="1" applyAlignment="1">
      <alignment horizontal="right"/>
    </xf>
    <xf numFmtId="3" fontId="24" fillId="0" borderId="0" xfId="0" applyNumberFormat="1" applyFont="1"/>
    <xf numFmtId="164" fontId="23" fillId="0" borderId="0" xfId="0" applyNumberFormat="1" applyFont="1" applyAlignment="1">
      <alignment horizontal="right"/>
    </xf>
    <xf numFmtId="164" fontId="8" fillId="0" borderId="1" xfId="0" applyNumberFormat="1" applyFont="1" applyBorder="1" applyAlignment="1">
      <alignment horizontal="right"/>
    </xf>
    <xf numFmtId="164" fontId="9" fillId="0" borderId="5" xfId="0" applyNumberFormat="1" applyFont="1" applyBorder="1" applyAlignment="1">
      <alignment horizontal="left"/>
    </xf>
    <xf numFmtId="1" fontId="6" fillId="0" borderId="6" xfId="0" applyNumberFormat="1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164" fontId="6" fillId="0" borderId="7" xfId="0" applyNumberFormat="1" applyFont="1" applyBorder="1" applyAlignment="1">
      <alignment horizontal="left"/>
    </xf>
    <xf numFmtId="164" fontId="9" fillId="0" borderId="8" xfId="0" applyNumberFormat="1" applyFont="1" applyBorder="1"/>
    <xf numFmtId="1" fontId="6" fillId="0" borderId="14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left"/>
    </xf>
    <xf numFmtId="1" fontId="6" fillId="0" borderId="0" xfId="0" applyNumberFormat="1" applyFont="1" applyAlignment="1">
      <alignment horizontal="center" vertical="center"/>
    </xf>
    <xf numFmtId="3" fontId="32" fillId="0" borderId="12" xfId="0" applyNumberFormat="1" applyFont="1" applyBorder="1"/>
    <xf numFmtId="0" fontId="33" fillId="0" borderId="0" xfId="0" applyFont="1"/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4" fillId="0" borderId="0" xfId="0" applyFont="1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nea.werre@hotmail.com" TargetMode="External"/><Relationship Id="rId1" Type="http://schemas.openxmlformats.org/officeDocument/2006/relationships/hyperlink" Target="mailto:fallai.marina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linnea.werre@hotmail.com" TargetMode="External"/><Relationship Id="rId1" Type="http://schemas.openxmlformats.org/officeDocument/2006/relationships/hyperlink" Target="mailto:fallai.mar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000"/>
  <sheetViews>
    <sheetView tabSelected="1" zoomScaleNormal="100" workbookViewId="0">
      <selection activeCell="I44" sqref="I44"/>
    </sheetView>
  </sheetViews>
  <sheetFormatPr defaultColWidth="12.6640625" defaultRowHeight="15" customHeight="1"/>
  <cols>
    <col min="1" max="1" width="0.77734375" customWidth="1"/>
    <col min="2" max="2" width="16.77734375" customWidth="1"/>
    <col min="3" max="3" width="9.88671875" customWidth="1"/>
    <col min="4" max="4" width="10.109375" customWidth="1"/>
    <col min="5" max="5" width="6.21875" customWidth="1"/>
    <col min="6" max="6" width="23.6640625" customWidth="1"/>
    <col min="7" max="7" width="10.88671875" customWidth="1"/>
    <col min="8" max="8" width="8.109375" customWidth="1"/>
    <col min="9" max="26" width="8.6640625" customWidth="1"/>
  </cols>
  <sheetData>
    <row r="2" spans="2:10" ht="14.4">
      <c r="B2" s="1" t="s">
        <v>0</v>
      </c>
      <c r="C2" s="183">
        <v>2025</v>
      </c>
      <c r="D2" s="184"/>
      <c r="E2" s="2"/>
      <c r="F2" s="3" t="s">
        <v>1</v>
      </c>
      <c r="G2" s="4">
        <v>2025</v>
      </c>
      <c r="H2" s="2"/>
    </row>
    <row r="3" spans="2:10" ht="14.4">
      <c r="B3" s="5"/>
      <c r="C3" s="6" t="s">
        <v>2</v>
      </c>
      <c r="D3" s="7" t="s">
        <v>3</v>
      </c>
      <c r="E3" s="2"/>
      <c r="F3" s="5"/>
      <c r="G3" s="8"/>
      <c r="H3" s="2"/>
    </row>
    <row r="4" spans="2:10" ht="14.4">
      <c r="B4" s="9" t="s">
        <v>4</v>
      </c>
      <c r="C4" s="10">
        <v>405280</v>
      </c>
      <c r="D4" s="11"/>
      <c r="E4" s="2"/>
      <c r="F4" s="12" t="s">
        <v>5</v>
      </c>
      <c r="G4" s="8"/>
      <c r="H4" s="2"/>
    </row>
    <row r="5" spans="2:10" ht="14.4">
      <c r="B5" s="13" t="s">
        <v>6</v>
      </c>
      <c r="C5" s="14"/>
      <c r="D5" s="8">
        <v>40500</v>
      </c>
      <c r="E5" s="2"/>
      <c r="F5" s="15" t="s">
        <v>7</v>
      </c>
      <c r="G5" s="8">
        <v>28371</v>
      </c>
      <c r="H5" s="2"/>
    </row>
    <row r="6" spans="2:10" ht="14.4">
      <c r="B6" s="13" t="s">
        <v>8</v>
      </c>
      <c r="C6" s="14"/>
      <c r="D6" s="8">
        <v>57920</v>
      </c>
      <c r="E6" s="2"/>
      <c r="F6" s="15" t="s">
        <v>9</v>
      </c>
      <c r="G6" s="8">
        <v>786856</v>
      </c>
      <c r="H6" s="16"/>
    </row>
    <row r="7" spans="2:10" ht="14.4">
      <c r="B7" s="13" t="s">
        <v>10</v>
      </c>
      <c r="C7" s="14"/>
      <c r="D7" s="8">
        <v>127262</v>
      </c>
      <c r="E7" s="2"/>
      <c r="F7" s="15" t="s">
        <v>11</v>
      </c>
      <c r="G7" s="8">
        <v>58567</v>
      </c>
      <c r="H7" s="2"/>
    </row>
    <row r="8" spans="2:10" ht="14.4">
      <c r="B8" s="13" t="s">
        <v>12</v>
      </c>
      <c r="C8" s="14"/>
      <c r="D8" s="8">
        <v>184000</v>
      </c>
      <c r="E8" s="2"/>
      <c r="F8" s="15" t="s">
        <v>13</v>
      </c>
      <c r="G8" s="8">
        <v>334447</v>
      </c>
      <c r="H8" s="2"/>
    </row>
    <row r="9" spans="2:10" ht="14.4">
      <c r="B9" s="13" t="s">
        <v>14</v>
      </c>
      <c r="C9" s="14"/>
      <c r="D9" s="8">
        <v>8340</v>
      </c>
      <c r="E9" s="2"/>
      <c r="F9" s="17" t="s">
        <v>15</v>
      </c>
      <c r="G9" s="18">
        <f>SUM(G5:G8)</f>
        <v>1208241</v>
      </c>
      <c r="H9" s="2"/>
    </row>
    <row r="10" spans="2:10" ht="14.4">
      <c r="B10" s="19" t="s">
        <v>16</v>
      </c>
      <c r="C10" s="14"/>
      <c r="D10" s="8">
        <v>13827</v>
      </c>
      <c r="E10" s="2"/>
      <c r="F10" s="17"/>
      <c r="G10" s="18"/>
      <c r="H10" s="2"/>
    </row>
    <row r="11" spans="2:10" ht="14.4">
      <c r="B11" s="19" t="s">
        <v>17</v>
      </c>
      <c r="C11" s="14"/>
      <c r="D11" s="8">
        <v>7353</v>
      </c>
      <c r="E11" s="2"/>
      <c r="F11" s="17" t="s">
        <v>18</v>
      </c>
      <c r="G11" s="18"/>
      <c r="H11" s="2"/>
    </row>
    <row r="12" spans="2:10" ht="14.4">
      <c r="B12" s="19" t="s">
        <v>19</v>
      </c>
      <c r="C12" s="14"/>
      <c r="D12" s="8">
        <v>2636</v>
      </c>
      <c r="E12" s="2"/>
      <c r="F12" s="15" t="s">
        <v>20</v>
      </c>
      <c r="G12" s="8">
        <v>806361</v>
      </c>
      <c r="H12" s="2"/>
      <c r="I12" s="20"/>
      <c r="J12" s="20"/>
    </row>
    <row r="13" spans="2:10" ht="14.4">
      <c r="B13" s="19" t="s">
        <v>21</v>
      </c>
      <c r="C13" s="14"/>
      <c r="D13" s="8">
        <v>2062</v>
      </c>
      <c r="E13" s="2"/>
      <c r="F13" s="17" t="s">
        <v>22</v>
      </c>
      <c r="G13" s="8"/>
      <c r="H13" s="2"/>
    </row>
    <row r="14" spans="2:10" ht="14.4">
      <c r="B14" s="9" t="s">
        <v>23</v>
      </c>
      <c r="C14" s="18">
        <f t="shared" ref="C14:D14" si="0">SUM(C4:C13)</f>
        <v>405280</v>
      </c>
      <c r="D14" s="18">
        <f t="shared" si="0"/>
        <v>443900</v>
      </c>
      <c r="E14" s="2"/>
      <c r="F14" s="15" t="s">
        <v>24</v>
      </c>
      <c r="G14" s="8">
        <f>361178+52238</f>
        <v>413416</v>
      </c>
      <c r="H14" s="2"/>
    </row>
    <row r="15" spans="2:10" ht="14.4">
      <c r="B15" s="5"/>
      <c r="C15" s="14"/>
      <c r="D15" s="8"/>
      <c r="E15" s="2"/>
      <c r="F15" s="15" t="s">
        <v>25</v>
      </c>
      <c r="G15" s="8">
        <v>65287.92</v>
      </c>
      <c r="H15" s="2"/>
    </row>
    <row r="16" spans="2:10" ht="14.4">
      <c r="B16" s="21" t="s">
        <v>26</v>
      </c>
      <c r="C16" s="14">
        <v>19989</v>
      </c>
      <c r="D16" s="8">
        <v>39643</v>
      </c>
      <c r="E16" s="2"/>
      <c r="F16" s="15" t="s">
        <v>27</v>
      </c>
      <c r="G16" s="8">
        <f>+D29</f>
        <v>-76824</v>
      </c>
      <c r="H16" s="2"/>
    </row>
    <row r="17" spans="2:8" ht="14.4">
      <c r="B17" s="21" t="s">
        <v>28</v>
      </c>
      <c r="C17" s="14">
        <v>370953</v>
      </c>
      <c r="D17" s="8">
        <v>346576</v>
      </c>
      <c r="E17" s="2"/>
      <c r="F17" s="22" t="s">
        <v>29</v>
      </c>
      <c r="G17" s="23">
        <f>+SUM(G12:G16)</f>
        <v>1208240.92</v>
      </c>
      <c r="H17" s="2"/>
    </row>
    <row r="18" spans="2:8" ht="14.4">
      <c r="B18" s="21" t="s">
        <v>30</v>
      </c>
      <c r="C18" s="14">
        <v>98755</v>
      </c>
      <c r="D18" s="8">
        <v>109305</v>
      </c>
      <c r="E18" s="2"/>
      <c r="G18" s="24"/>
      <c r="H18" s="2"/>
    </row>
    <row r="19" spans="2:8" ht="14.4">
      <c r="B19" s="25" t="s">
        <v>31</v>
      </c>
      <c r="C19" s="14">
        <v>6480</v>
      </c>
      <c r="D19" s="8">
        <v>6776</v>
      </c>
      <c r="E19" s="2"/>
      <c r="F19" s="26" t="s">
        <v>32</v>
      </c>
      <c r="G19" s="27"/>
      <c r="H19" s="2"/>
    </row>
    <row r="20" spans="2:8" ht="14.4">
      <c r="B20" s="21"/>
      <c r="C20" s="28">
        <f t="shared" ref="C20:D20" si="1">SUM(C14:C19)</f>
        <v>901457</v>
      </c>
      <c r="D20" s="18">
        <f t="shared" si="1"/>
        <v>946200</v>
      </c>
      <c r="E20" s="2"/>
      <c r="F20" s="29" t="s">
        <v>33</v>
      </c>
      <c r="G20" s="30"/>
      <c r="H20" s="2"/>
    </row>
    <row r="21" spans="2:8" ht="15.75" customHeight="1">
      <c r="B21" s="25" t="s">
        <v>34</v>
      </c>
      <c r="C21" s="14"/>
      <c r="D21" s="8">
        <v>44427</v>
      </c>
      <c r="E21" s="2"/>
      <c r="F21" s="31" t="s">
        <v>35</v>
      </c>
      <c r="G21" s="30"/>
      <c r="H21" s="2"/>
    </row>
    <row r="22" spans="2:8" ht="15.75" customHeight="1">
      <c r="B22" s="21"/>
      <c r="C22" s="28"/>
      <c r="D22" s="18">
        <f>SUM(D20:D21)</f>
        <v>990627</v>
      </c>
      <c r="E22" s="2"/>
      <c r="F22" s="31" t="s">
        <v>36</v>
      </c>
      <c r="G22" s="30"/>
      <c r="H22" s="2"/>
    </row>
    <row r="23" spans="2:8" ht="15.75" customHeight="1">
      <c r="B23" s="21" t="s">
        <v>23</v>
      </c>
      <c r="C23" s="28">
        <f>+C20</f>
        <v>901457</v>
      </c>
      <c r="D23" s="18"/>
      <c r="E23" s="2"/>
      <c r="F23" s="31"/>
      <c r="G23" s="30"/>
      <c r="H23" s="2"/>
    </row>
    <row r="24" spans="2:8" ht="15.75" customHeight="1">
      <c r="B24" s="21" t="s">
        <v>37</v>
      </c>
      <c r="C24" s="28"/>
      <c r="D24" s="18">
        <f>+D22</f>
        <v>990627</v>
      </c>
      <c r="E24" s="2"/>
      <c r="F24" s="31" t="s">
        <v>38</v>
      </c>
      <c r="G24" s="32">
        <v>891000</v>
      </c>
      <c r="H24" s="2"/>
    </row>
    <row r="25" spans="2:8" ht="15.75" customHeight="1">
      <c r="B25" s="21" t="s">
        <v>39</v>
      </c>
      <c r="C25" s="14">
        <v>12346</v>
      </c>
      <c r="D25" s="18"/>
      <c r="E25" s="33"/>
      <c r="F25" s="31" t="s">
        <v>40</v>
      </c>
      <c r="G25" s="32">
        <v>-32400</v>
      </c>
      <c r="H25" s="2"/>
    </row>
    <row r="26" spans="2:8" ht="15.75" customHeight="1">
      <c r="B26" s="21"/>
      <c r="C26" s="14"/>
      <c r="D26" s="18"/>
      <c r="E26" s="33"/>
      <c r="F26" s="31"/>
      <c r="G26" s="34">
        <f>SUM(G24:G25)</f>
        <v>858600</v>
      </c>
      <c r="H26" s="2"/>
    </row>
    <row r="27" spans="2:8" ht="15.75" customHeight="1">
      <c r="B27" s="35" t="s">
        <v>41</v>
      </c>
      <c r="C27" s="28">
        <f>+C23+C25</f>
        <v>913803</v>
      </c>
      <c r="D27" s="18">
        <f>+D24</f>
        <v>990627</v>
      </c>
      <c r="E27" s="33"/>
      <c r="F27" s="36" t="s">
        <v>42</v>
      </c>
      <c r="G27" s="32">
        <v>-50000</v>
      </c>
      <c r="H27" s="2"/>
    </row>
    <row r="28" spans="2:8" ht="15.75" customHeight="1">
      <c r="B28" s="35"/>
      <c r="C28" s="28"/>
      <c r="D28" s="18"/>
      <c r="E28" s="33"/>
      <c r="F28" s="37" t="s">
        <v>43</v>
      </c>
      <c r="G28" s="32">
        <v>-2239</v>
      </c>
      <c r="H28" s="2"/>
    </row>
    <row r="29" spans="2:8" ht="15.75" customHeight="1">
      <c r="B29" s="38" t="s">
        <v>44</v>
      </c>
      <c r="C29" s="39"/>
      <c r="D29" s="23">
        <f>+C27-D27</f>
        <v>-76824</v>
      </c>
      <c r="E29" s="24"/>
      <c r="F29" s="40" t="s">
        <v>45</v>
      </c>
      <c r="G29" s="41">
        <f>SUM(G26:G28)</f>
        <v>806361</v>
      </c>
      <c r="H29" s="2"/>
    </row>
    <row r="30" spans="2:8" ht="15.75" customHeight="1">
      <c r="B30" s="42"/>
      <c r="C30" s="43"/>
      <c r="D30" s="43"/>
      <c r="E30" s="33"/>
      <c r="G30" s="44"/>
      <c r="H30" s="43"/>
    </row>
    <row r="31" spans="2:8" ht="15.75" customHeight="1">
      <c r="B31" s="185" t="s">
        <v>46</v>
      </c>
      <c r="C31" s="186"/>
      <c r="D31" s="186"/>
      <c r="E31" s="45"/>
      <c r="F31" s="182" t="s">
        <v>110</v>
      </c>
      <c r="G31" s="2"/>
      <c r="H31" s="43"/>
    </row>
    <row r="32" spans="2:8" ht="15.75" customHeight="1">
      <c r="B32" s="185" t="s">
        <v>47</v>
      </c>
      <c r="C32" s="186"/>
      <c r="D32" s="186"/>
      <c r="E32" s="43"/>
      <c r="F32" s="182" t="s">
        <v>111</v>
      </c>
      <c r="H32" s="43"/>
    </row>
    <row r="33" spans="2:14" ht="15.75" customHeight="1">
      <c r="B33" s="46"/>
      <c r="D33" s="43"/>
      <c r="E33" s="43"/>
    </row>
    <row r="34" spans="2:14" ht="15.75" customHeight="1">
      <c r="B34" s="47" t="s">
        <v>48</v>
      </c>
      <c r="C34" s="48"/>
      <c r="D34" s="49"/>
      <c r="F34" s="50" t="s">
        <v>49</v>
      </c>
      <c r="G34" s="51"/>
      <c r="H34" s="52"/>
    </row>
    <row r="35" spans="2:14" ht="15.75" customHeight="1">
      <c r="B35" s="53"/>
      <c r="C35" s="54" t="s">
        <v>2</v>
      </c>
      <c r="D35" s="55" t="s">
        <v>3</v>
      </c>
      <c r="F35" s="53"/>
      <c r="G35" s="56"/>
    </row>
    <row r="36" spans="2:14" ht="15.75" customHeight="1">
      <c r="B36" s="57" t="s">
        <v>4</v>
      </c>
      <c r="C36" s="58">
        <v>405280</v>
      </c>
      <c r="D36" s="59"/>
      <c r="F36" s="53" t="s">
        <v>50</v>
      </c>
      <c r="G36" s="56">
        <v>806361</v>
      </c>
    </row>
    <row r="37" spans="2:14" ht="15.75" customHeight="1">
      <c r="B37" s="60" t="s">
        <v>6</v>
      </c>
      <c r="C37" s="43"/>
      <c r="D37" s="56">
        <v>40000</v>
      </c>
      <c r="F37" s="61" t="s">
        <v>51</v>
      </c>
      <c r="G37" s="56">
        <v>648000</v>
      </c>
      <c r="H37" s="62"/>
      <c r="I37" s="52"/>
      <c r="J37" s="63"/>
    </row>
    <row r="38" spans="2:14" ht="15.75" customHeight="1">
      <c r="B38" s="60" t="s">
        <v>8</v>
      </c>
      <c r="C38" s="43"/>
      <c r="D38" s="56">
        <v>100000</v>
      </c>
      <c r="F38" s="64"/>
      <c r="G38" s="65">
        <f>SUM(G36:G37)</f>
        <v>1454361</v>
      </c>
      <c r="H38" s="20"/>
      <c r="I38" s="66"/>
    </row>
    <row r="39" spans="2:14" ht="15.75" customHeight="1">
      <c r="B39" s="60" t="s">
        <v>52</v>
      </c>
      <c r="C39" s="43"/>
      <c r="D39" s="56">
        <v>180000</v>
      </c>
      <c r="F39" s="67" t="s">
        <v>53</v>
      </c>
      <c r="G39" s="56">
        <v>-1000000</v>
      </c>
      <c r="I39" s="68"/>
    </row>
    <row r="40" spans="2:14" ht="15.75" customHeight="1">
      <c r="B40" s="60" t="s">
        <v>54</v>
      </c>
      <c r="C40" s="43"/>
      <c r="D40" s="56">
        <v>13000</v>
      </c>
      <c r="F40" s="53" t="s">
        <v>55</v>
      </c>
      <c r="G40" s="56">
        <v>-196000</v>
      </c>
      <c r="I40" s="69"/>
      <c r="J40" s="70"/>
      <c r="K40" s="70"/>
    </row>
    <row r="41" spans="2:14" ht="15.75" customHeight="1">
      <c r="B41" s="60" t="s">
        <v>14</v>
      </c>
      <c r="C41" s="43"/>
      <c r="D41" s="56">
        <v>20000</v>
      </c>
      <c r="F41" s="71" t="s">
        <v>56</v>
      </c>
      <c r="G41" s="72">
        <f>+SUM(G38:G40)</f>
        <v>258361</v>
      </c>
      <c r="I41" s="66"/>
      <c r="J41" s="73"/>
      <c r="K41" s="70"/>
    </row>
    <row r="42" spans="2:14" ht="15.75" customHeight="1">
      <c r="B42" s="74" t="s">
        <v>57</v>
      </c>
      <c r="C42" s="43"/>
      <c r="D42" s="56">
        <v>20000</v>
      </c>
      <c r="I42" s="66"/>
      <c r="J42" s="70"/>
      <c r="K42" s="70"/>
    </row>
    <row r="43" spans="2:14" ht="15.75" customHeight="1">
      <c r="B43" s="74" t="s">
        <v>58</v>
      </c>
      <c r="C43" s="43"/>
      <c r="D43" s="56">
        <v>45000</v>
      </c>
      <c r="F43" s="75" t="s">
        <v>59</v>
      </c>
      <c r="I43" s="69"/>
      <c r="J43" s="70"/>
      <c r="K43" s="70"/>
      <c r="N43" s="76" t="s">
        <v>60</v>
      </c>
    </row>
    <row r="44" spans="2:14" ht="15.75" customHeight="1">
      <c r="B44" s="74" t="s">
        <v>39</v>
      </c>
      <c r="C44" s="43">
        <v>15000</v>
      </c>
      <c r="D44" s="56">
        <v>0</v>
      </c>
      <c r="I44" s="77"/>
    </row>
    <row r="45" spans="2:14" ht="15.75" customHeight="1">
      <c r="B45" s="74" t="s">
        <v>21</v>
      </c>
      <c r="C45" s="43"/>
      <c r="D45" s="56">
        <v>2280</v>
      </c>
    </row>
    <row r="46" spans="2:14" ht="15.75" customHeight="1">
      <c r="B46" s="78" t="s">
        <v>23</v>
      </c>
      <c r="C46" s="79">
        <f t="shared" ref="C46:D46" si="2">SUM(C36:C45)</f>
        <v>420280</v>
      </c>
      <c r="D46" s="80">
        <f t="shared" si="2"/>
        <v>420280</v>
      </c>
    </row>
    <row r="47" spans="2:14" ht="15.75" customHeight="1">
      <c r="B47" s="181" t="s">
        <v>109</v>
      </c>
      <c r="C47" s="81"/>
      <c r="D47" s="82"/>
      <c r="F47" s="83"/>
    </row>
    <row r="48" spans="2:14" ht="15.75" customHeight="1">
      <c r="B48" s="75" t="s">
        <v>61</v>
      </c>
      <c r="C48" s="46"/>
      <c r="D48" s="46"/>
      <c r="F48" s="83"/>
      <c r="I48" s="45"/>
    </row>
    <row r="49" spans="2:10" ht="15.75" customHeight="1">
      <c r="B49" s="85"/>
      <c r="C49" s="46"/>
      <c r="D49" s="46"/>
      <c r="G49" s="86"/>
      <c r="I49" s="52"/>
    </row>
    <row r="50" spans="2:10" ht="15.75" customHeight="1">
      <c r="B50" s="87"/>
      <c r="D50" s="86"/>
      <c r="F50" s="88" t="s">
        <v>63</v>
      </c>
      <c r="G50" s="86"/>
      <c r="I50" s="52"/>
    </row>
    <row r="51" spans="2:10" ht="15.75" customHeight="1">
      <c r="B51" s="47" t="s">
        <v>64</v>
      </c>
      <c r="C51" s="89"/>
      <c r="D51" s="49"/>
      <c r="F51" s="88" t="s">
        <v>65</v>
      </c>
      <c r="G51" s="52"/>
      <c r="I51" s="52"/>
    </row>
    <row r="52" spans="2:10" ht="15.75" customHeight="1">
      <c r="B52" s="53" t="s">
        <v>66</v>
      </c>
      <c r="C52" s="90"/>
      <c r="D52" s="56">
        <v>7520</v>
      </c>
      <c r="F52" s="91" t="s">
        <v>67</v>
      </c>
    </row>
    <row r="53" spans="2:10" ht="15.75" customHeight="1">
      <c r="B53" s="53" t="s">
        <v>68</v>
      </c>
      <c r="C53" s="90" t="s">
        <v>69</v>
      </c>
      <c r="D53" s="56">
        <v>2884</v>
      </c>
      <c r="F53" s="92" t="s">
        <v>70</v>
      </c>
      <c r="J53" s="52"/>
    </row>
    <row r="54" spans="2:10" ht="15.75" customHeight="1">
      <c r="B54" s="53" t="s">
        <v>68</v>
      </c>
      <c r="C54" s="90" t="s">
        <v>71</v>
      </c>
      <c r="D54" s="56">
        <v>84</v>
      </c>
      <c r="F54" s="92" t="s">
        <v>72</v>
      </c>
      <c r="G54" s="86"/>
    </row>
    <row r="55" spans="2:10" ht="15.75" customHeight="1">
      <c r="B55" s="93" t="s">
        <v>73</v>
      </c>
      <c r="C55" s="90"/>
      <c r="D55" s="56">
        <v>2300</v>
      </c>
      <c r="G55" s="52"/>
      <c r="H55" s="94"/>
    </row>
    <row r="56" spans="2:10" ht="15.75" customHeight="1">
      <c r="B56" s="53" t="s">
        <v>74</v>
      </c>
      <c r="C56" s="90"/>
      <c r="D56" s="56">
        <v>120</v>
      </c>
      <c r="F56" s="95" t="s">
        <v>75</v>
      </c>
      <c r="G56" s="96"/>
    </row>
    <row r="57" spans="2:10" ht="15.75" customHeight="1">
      <c r="B57" s="53" t="s">
        <v>76</v>
      </c>
      <c r="C57" s="90"/>
      <c r="D57" s="56">
        <v>12000</v>
      </c>
      <c r="F57" s="95" t="s">
        <v>77</v>
      </c>
    </row>
    <row r="58" spans="2:10" ht="15.75" customHeight="1">
      <c r="B58" s="71"/>
      <c r="C58" s="97"/>
      <c r="D58" s="80">
        <f>SUM(D52:D57)</f>
        <v>24908</v>
      </c>
      <c r="F58" s="86"/>
    </row>
    <row r="59" spans="2:10" ht="15.75" customHeight="1">
      <c r="B59" s="84" t="s">
        <v>62</v>
      </c>
      <c r="E59" s="86"/>
      <c r="F59" s="86"/>
    </row>
    <row r="60" spans="2:10" ht="15.75" customHeight="1">
      <c r="B60" s="98" t="s">
        <v>78</v>
      </c>
      <c r="E60" s="46"/>
    </row>
    <row r="61" spans="2:10" ht="6.75" customHeight="1">
      <c r="B61" s="88"/>
      <c r="C61" s="46"/>
      <c r="D61" s="46"/>
      <c r="E61" s="99"/>
    </row>
    <row r="62" spans="2:10" ht="15.75" customHeight="1"/>
    <row r="63" spans="2:10" ht="15.75" customHeight="1"/>
    <row r="64" spans="2:10" ht="15.75" customHeight="1">
      <c r="I64" s="100"/>
    </row>
    <row r="65" spans="9:9" ht="15.75" customHeight="1">
      <c r="I65" s="42"/>
    </row>
    <row r="66" spans="9:9" ht="15.75" customHeight="1"/>
    <row r="67" spans="9:9" ht="15.75" customHeight="1"/>
    <row r="68" spans="9:9" ht="15.75" customHeight="1"/>
    <row r="69" spans="9:9" ht="15.75" customHeight="1"/>
    <row r="70" spans="9:9" ht="15.75" customHeight="1"/>
    <row r="71" spans="9:9" ht="15.75" customHeight="1"/>
    <row r="72" spans="9:9" ht="15.75" customHeight="1"/>
    <row r="73" spans="9:9" ht="15.75" customHeight="1"/>
    <row r="74" spans="9:9" ht="15.75" customHeight="1"/>
    <row r="75" spans="9:9" ht="15.75" customHeight="1"/>
    <row r="76" spans="9:9" ht="15.75" customHeight="1"/>
    <row r="77" spans="9:9" ht="15.75" customHeight="1"/>
    <row r="78" spans="9:9" ht="15.75" customHeight="1"/>
    <row r="79" spans="9:9" ht="15.75" customHeight="1"/>
    <row r="80" spans="9:9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2:D2"/>
    <mergeCell ref="B31:D31"/>
    <mergeCell ref="B32:D32"/>
  </mergeCells>
  <hyperlinks>
    <hyperlink ref="F56" r:id="rId1" xr:uid="{00000000-0004-0000-0000-000000000000}"/>
    <hyperlink ref="F57" r:id="rId2" xr:uid="{00000000-0004-0000-0000-000001000000}"/>
  </hyperlinks>
  <pageMargins left="0.7" right="0.7" top="0.75" bottom="0.75" header="0" footer="0"/>
  <pageSetup paperSize="9" scale="94" orientation="portrait" r:id="rId3"/>
  <headerFooter>
    <oddHeader>&amp;CEkonomisk redovisning Karlsborgs Samfällighet</oddHeader>
  </headerFooter>
  <rowBreaks count="1" manualBreakCount="1"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1000"/>
  <sheetViews>
    <sheetView workbookViewId="0"/>
  </sheetViews>
  <sheetFormatPr defaultColWidth="12.6640625" defaultRowHeight="15" customHeight="1"/>
  <cols>
    <col min="1" max="1" width="21" customWidth="1"/>
    <col min="2" max="2" width="11.21875" customWidth="1"/>
    <col min="3" max="3" width="13.6640625" customWidth="1"/>
    <col min="4" max="4" width="11.88671875" customWidth="1"/>
    <col min="5" max="5" width="10.6640625" customWidth="1"/>
    <col min="6" max="6" width="24.109375" customWidth="1"/>
    <col min="7" max="7" width="16.6640625" customWidth="1"/>
    <col min="8" max="8" width="13.21875" customWidth="1"/>
    <col min="9" max="9" width="8.6640625" customWidth="1"/>
    <col min="10" max="10" width="19.6640625" customWidth="1"/>
    <col min="11" max="11" width="10.77734375" customWidth="1"/>
    <col min="12" max="12" width="11.21875" customWidth="1"/>
    <col min="13" max="13" width="10.77734375" customWidth="1"/>
    <col min="14" max="26" width="8.6640625" customWidth="1"/>
  </cols>
  <sheetData>
    <row r="2" spans="1:15" ht="18">
      <c r="A2" s="101"/>
      <c r="B2" s="46"/>
      <c r="C2" s="46"/>
      <c r="D2" s="46"/>
    </row>
    <row r="3" spans="1:15" ht="16.5" customHeight="1">
      <c r="A3" s="102" t="s">
        <v>0</v>
      </c>
      <c r="B3" s="103">
        <v>2025</v>
      </c>
      <c r="C3" s="104"/>
      <c r="D3" s="105"/>
      <c r="F3" s="106" t="s">
        <v>1</v>
      </c>
      <c r="G3" s="107">
        <v>2025</v>
      </c>
      <c r="J3" s="47" t="s">
        <v>79</v>
      </c>
      <c r="K3" s="48"/>
      <c r="L3" s="48"/>
      <c r="M3" s="48"/>
      <c r="N3" s="48"/>
      <c r="O3" s="49"/>
    </row>
    <row r="4" spans="1:15" ht="16.5" customHeight="1">
      <c r="A4" s="108"/>
      <c r="B4" s="109" t="s">
        <v>2</v>
      </c>
      <c r="C4" s="109" t="s">
        <v>3</v>
      </c>
      <c r="D4" s="110" t="s">
        <v>80</v>
      </c>
      <c r="F4" s="108"/>
      <c r="G4" s="111"/>
      <c r="J4" s="53" t="s">
        <v>81</v>
      </c>
      <c r="O4" s="112"/>
    </row>
    <row r="5" spans="1:15" ht="16.5" customHeight="1">
      <c r="A5" s="113" t="s">
        <v>4</v>
      </c>
      <c r="B5" s="114">
        <v>405280</v>
      </c>
      <c r="C5" s="115"/>
      <c r="D5" s="11" t="s">
        <v>82</v>
      </c>
      <c r="F5" s="116" t="s">
        <v>5</v>
      </c>
      <c r="G5" s="111"/>
      <c r="J5" s="53" t="s">
        <v>38</v>
      </c>
      <c r="K5" s="42">
        <v>891000</v>
      </c>
      <c r="O5" s="112"/>
    </row>
    <row r="6" spans="1:15" ht="16.5" customHeight="1">
      <c r="A6" s="117" t="s">
        <v>83</v>
      </c>
      <c r="B6" s="118"/>
      <c r="C6" s="118">
        <v>40500</v>
      </c>
      <c r="D6" s="8">
        <v>40000</v>
      </c>
      <c r="F6" s="119" t="s">
        <v>7</v>
      </c>
      <c r="G6" s="111">
        <v>28371</v>
      </c>
      <c r="J6" s="120" t="s">
        <v>40</v>
      </c>
      <c r="K6" s="42">
        <v>-32400</v>
      </c>
      <c r="O6" s="112"/>
    </row>
    <row r="7" spans="1:15" ht="16.5" customHeight="1">
      <c r="A7" s="117" t="s">
        <v>84</v>
      </c>
      <c r="B7" s="118"/>
      <c r="C7" s="118">
        <v>57920</v>
      </c>
      <c r="D7" s="8">
        <v>100000</v>
      </c>
      <c r="F7" s="119" t="s">
        <v>9</v>
      </c>
      <c r="G7" s="111">
        <v>786856</v>
      </c>
      <c r="H7" s="20"/>
      <c r="J7" s="121"/>
      <c r="K7" s="100">
        <f>SUM(K5:K6)</f>
        <v>858600</v>
      </c>
      <c r="O7" s="112"/>
    </row>
    <row r="8" spans="1:15" ht="16.5" customHeight="1">
      <c r="A8" s="117" t="s">
        <v>85</v>
      </c>
      <c r="B8" s="118"/>
      <c r="C8" s="118">
        <v>127262</v>
      </c>
      <c r="D8" s="8">
        <v>187000</v>
      </c>
      <c r="F8" s="119" t="s">
        <v>11</v>
      </c>
      <c r="G8" s="111">
        <v>58567</v>
      </c>
      <c r="J8" s="122" t="s">
        <v>42</v>
      </c>
      <c r="K8" s="42">
        <v>-50000</v>
      </c>
      <c r="O8" s="112"/>
    </row>
    <row r="9" spans="1:15" ht="16.5" customHeight="1">
      <c r="A9" s="13" t="s">
        <v>86</v>
      </c>
      <c r="B9" s="118"/>
      <c r="C9" s="118">
        <v>184000</v>
      </c>
      <c r="D9" s="8">
        <v>350000</v>
      </c>
      <c r="F9" s="119" t="s">
        <v>13</v>
      </c>
      <c r="G9" s="111">
        <v>334447</v>
      </c>
      <c r="J9" s="123" t="s">
        <v>43</v>
      </c>
      <c r="K9" s="42">
        <v>-2239</v>
      </c>
      <c r="O9" s="112"/>
    </row>
    <row r="10" spans="1:15" ht="16.5" customHeight="1">
      <c r="A10" s="117" t="s">
        <v>87</v>
      </c>
      <c r="B10" s="118"/>
      <c r="C10" s="118">
        <v>8340</v>
      </c>
      <c r="D10" s="8">
        <v>12000</v>
      </c>
      <c r="F10" s="124" t="s">
        <v>15</v>
      </c>
      <c r="G10" s="125">
        <f>SUM(G6:G9)</f>
        <v>1208241</v>
      </c>
      <c r="J10" s="126" t="s">
        <v>45</v>
      </c>
      <c r="K10" s="127">
        <f>SUM(K7:K9)</f>
        <v>806361</v>
      </c>
      <c r="L10" s="128"/>
      <c r="M10" s="128"/>
      <c r="N10" s="128"/>
      <c r="O10" s="129"/>
    </row>
    <row r="11" spans="1:15" ht="16.5" customHeight="1">
      <c r="A11" s="130" t="s">
        <v>88</v>
      </c>
      <c r="B11" s="118"/>
      <c r="C11" s="118">
        <v>13827</v>
      </c>
      <c r="D11" s="8">
        <v>20000</v>
      </c>
      <c r="F11" s="131" t="s">
        <v>18</v>
      </c>
      <c r="G11" s="132"/>
    </row>
    <row r="12" spans="1:15" ht="16.5" customHeight="1">
      <c r="A12" s="130" t="s">
        <v>89</v>
      </c>
      <c r="B12" s="118"/>
      <c r="C12" s="118">
        <v>7353</v>
      </c>
      <c r="D12" s="8">
        <v>0</v>
      </c>
      <c r="F12" s="119" t="s">
        <v>20</v>
      </c>
      <c r="G12" s="111">
        <v>806361</v>
      </c>
      <c r="J12" s="98" t="s">
        <v>90</v>
      </c>
    </row>
    <row r="13" spans="1:15" ht="16.5" customHeight="1">
      <c r="A13" s="130" t="s">
        <v>91</v>
      </c>
      <c r="B13" s="118"/>
      <c r="C13" s="118">
        <v>2636</v>
      </c>
      <c r="D13" s="8">
        <v>0</v>
      </c>
      <c r="F13" s="133"/>
      <c r="G13" s="111"/>
    </row>
    <row r="14" spans="1:15" ht="16.5" customHeight="1">
      <c r="A14" s="130" t="s">
        <v>92</v>
      </c>
      <c r="B14" s="118"/>
      <c r="C14" s="118">
        <v>2062</v>
      </c>
      <c r="D14" s="8">
        <v>3280</v>
      </c>
      <c r="F14" s="133"/>
      <c r="G14" s="111"/>
    </row>
    <row r="15" spans="1:15" ht="16.5" customHeight="1">
      <c r="A15" s="134" t="s">
        <v>23</v>
      </c>
      <c r="B15" s="132" t="str">
        <f ca="1">SUM(B5:B22)</f>
        <v>#REF!</v>
      </c>
      <c r="C15" s="132">
        <f>SUM(C6:C14)</f>
        <v>443900</v>
      </c>
      <c r="D15" s="18"/>
      <c r="F15" s="124" t="s">
        <v>22</v>
      </c>
      <c r="G15" s="111"/>
    </row>
    <row r="16" spans="1:15" ht="16.5" customHeight="1">
      <c r="A16" s="108"/>
      <c r="B16" s="135"/>
      <c r="C16" s="135"/>
      <c r="D16" s="18"/>
      <c r="F16" s="119" t="s">
        <v>24</v>
      </c>
      <c r="G16" s="111"/>
    </row>
    <row r="17" spans="1:8" ht="16.5" customHeight="1">
      <c r="A17" s="136" t="s">
        <v>26</v>
      </c>
      <c r="B17" s="135">
        <v>19989</v>
      </c>
      <c r="C17" s="118">
        <v>39643</v>
      </c>
      <c r="D17" s="8"/>
      <c r="F17" s="137" t="s">
        <v>93</v>
      </c>
      <c r="G17" s="125"/>
    </row>
    <row r="18" spans="1:8" ht="16.5" customHeight="1">
      <c r="A18" s="136" t="s">
        <v>28</v>
      </c>
      <c r="B18" s="135">
        <v>370953</v>
      </c>
      <c r="C18" s="118">
        <v>346576</v>
      </c>
      <c r="D18" s="8"/>
      <c r="F18" s="137"/>
      <c r="G18" s="125"/>
    </row>
    <row r="19" spans="1:8" ht="16.5" customHeight="1">
      <c r="A19" s="136" t="s">
        <v>30</v>
      </c>
      <c r="B19" s="135">
        <v>98755</v>
      </c>
      <c r="C19" s="118">
        <v>109305</v>
      </c>
      <c r="D19" s="8"/>
      <c r="F19" s="138" t="s">
        <v>44</v>
      </c>
      <c r="G19" s="139"/>
    </row>
    <row r="20" spans="1:8" ht="16.5" customHeight="1">
      <c r="A20" s="140" t="s">
        <v>31</v>
      </c>
      <c r="B20" s="135">
        <v>6480</v>
      </c>
      <c r="C20" s="118">
        <v>6776</v>
      </c>
      <c r="D20" s="8"/>
    </row>
    <row r="21" spans="1:8" ht="16.5" customHeight="1">
      <c r="A21" s="136"/>
      <c r="B21" s="132" t="str">
        <f t="shared" ref="B21:C21" ca="1" si="0">SUM(B15:B20)</f>
        <v>#REF!</v>
      </c>
      <c r="C21" s="118">
        <f t="shared" si="0"/>
        <v>946200</v>
      </c>
      <c r="D21" s="18"/>
    </row>
    <row r="22" spans="1:8" ht="16.5" customHeight="1">
      <c r="A22" s="130" t="s">
        <v>94</v>
      </c>
      <c r="B22" s="118"/>
      <c r="C22" s="118">
        <v>44427</v>
      </c>
      <c r="D22" s="18"/>
      <c r="F22" s="63"/>
      <c r="G22" s="45"/>
    </row>
    <row r="23" spans="1:8" ht="16.5" customHeight="1">
      <c r="A23" s="136"/>
      <c r="B23" s="132"/>
      <c r="C23" s="132">
        <f>SUM(C21:C22)</f>
        <v>990627</v>
      </c>
      <c r="D23" s="18"/>
      <c r="F23" s="43"/>
    </row>
    <row r="24" spans="1:8" ht="16.5" customHeight="1">
      <c r="A24" s="136" t="s">
        <v>23</v>
      </c>
      <c r="B24" s="132">
        <v>901457</v>
      </c>
      <c r="C24" s="132"/>
      <c r="D24" s="18"/>
      <c r="F24" s="43"/>
    </row>
    <row r="25" spans="1:8" ht="16.5" customHeight="1">
      <c r="A25" s="136" t="s">
        <v>37</v>
      </c>
      <c r="B25" s="132"/>
      <c r="C25" s="132">
        <v>990627</v>
      </c>
      <c r="D25" s="18"/>
      <c r="F25" s="43"/>
    </row>
    <row r="26" spans="1:8" ht="16.5" customHeight="1">
      <c r="A26" s="136" t="s">
        <v>95</v>
      </c>
      <c r="B26" s="118"/>
      <c r="C26" s="132">
        <v>-89170</v>
      </c>
      <c r="D26" s="18"/>
      <c r="E26" s="33"/>
      <c r="G26" s="86"/>
      <c r="H26" s="86"/>
    </row>
    <row r="27" spans="1:8" ht="16.5" customHeight="1">
      <c r="A27" s="136" t="s">
        <v>39</v>
      </c>
      <c r="B27" s="118">
        <v>12346</v>
      </c>
      <c r="C27" s="132"/>
      <c r="D27" s="18"/>
      <c r="E27" s="33"/>
      <c r="G27" s="86"/>
      <c r="H27" s="86"/>
    </row>
    <row r="28" spans="1:8" ht="16.5" customHeight="1">
      <c r="A28" s="136"/>
      <c r="B28" s="118"/>
      <c r="C28" s="132"/>
      <c r="D28" s="18"/>
      <c r="E28" s="33"/>
      <c r="G28" s="86"/>
      <c r="H28" s="86"/>
    </row>
    <row r="29" spans="1:8" ht="16.5" customHeight="1">
      <c r="A29" s="141" t="s">
        <v>41</v>
      </c>
      <c r="B29" s="132"/>
      <c r="C29" s="132"/>
      <c r="D29" s="18"/>
      <c r="E29" s="33"/>
      <c r="G29" s="52"/>
      <c r="H29" s="86"/>
    </row>
    <row r="30" spans="1:8" ht="16.5" customHeight="1">
      <c r="A30" s="141"/>
      <c r="B30" s="132"/>
      <c r="C30" s="132"/>
      <c r="D30" s="18"/>
      <c r="E30" s="24"/>
      <c r="G30" s="86"/>
      <c r="H30" s="86"/>
    </row>
    <row r="31" spans="1:8" ht="16.5" customHeight="1">
      <c r="A31" s="142" t="s">
        <v>44</v>
      </c>
      <c r="B31" s="143"/>
      <c r="C31" s="132"/>
      <c r="D31" s="18"/>
      <c r="E31" s="33"/>
    </row>
    <row r="32" spans="1:8" ht="16.5" customHeight="1">
      <c r="A32" s="83"/>
      <c r="B32" s="52"/>
      <c r="C32" s="143"/>
      <c r="D32" s="23"/>
      <c r="E32" s="33"/>
      <c r="G32" s="144"/>
      <c r="H32" s="52"/>
    </row>
    <row r="33" spans="1:13" ht="15" customHeight="1">
      <c r="A33" s="91" t="s">
        <v>96</v>
      </c>
      <c r="B33" s="52"/>
      <c r="C33" s="145" t="s">
        <v>97</v>
      </c>
      <c r="D33" s="52"/>
      <c r="E33" s="52"/>
      <c r="H33" s="52"/>
    </row>
    <row r="34" spans="1:13" ht="15" customHeight="1">
      <c r="A34" s="83"/>
      <c r="B34" s="52"/>
      <c r="C34" s="52"/>
      <c r="D34" s="52"/>
      <c r="E34" s="52"/>
      <c r="H34" s="52"/>
    </row>
    <row r="35" spans="1:13" ht="15" customHeight="1">
      <c r="A35" s="46"/>
      <c r="C35" s="52"/>
      <c r="D35" s="52"/>
      <c r="H35" s="52"/>
    </row>
    <row r="36" spans="1:13" ht="15" customHeight="1">
      <c r="A36" s="102" t="s">
        <v>48</v>
      </c>
      <c r="B36" s="146"/>
      <c r="I36" s="52"/>
      <c r="J36" s="24"/>
    </row>
    <row r="37" spans="1:13" ht="16.5" customHeight="1">
      <c r="A37" s="147"/>
      <c r="B37" s="148"/>
      <c r="C37" s="149"/>
      <c r="D37" s="150"/>
      <c r="F37" s="151" t="s">
        <v>49</v>
      </c>
      <c r="G37" s="152"/>
      <c r="I37" s="52"/>
    </row>
    <row r="38" spans="1:13" ht="16.5" customHeight="1">
      <c r="A38" s="113" t="s">
        <v>4</v>
      </c>
      <c r="B38" s="148"/>
      <c r="C38" s="153" t="s">
        <v>2</v>
      </c>
      <c r="D38" s="154" t="s">
        <v>3</v>
      </c>
      <c r="F38" s="53"/>
      <c r="G38" s="155"/>
      <c r="H38" s="52"/>
      <c r="I38" s="52"/>
      <c r="J38" s="73"/>
      <c r="K38" s="52"/>
      <c r="L38" s="63"/>
    </row>
    <row r="39" spans="1:13" ht="16.5" customHeight="1">
      <c r="A39" s="117" t="s">
        <v>83</v>
      </c>
      <c r="B39" s="148"/>
      <c r="C39" s="156">
        <v>405280</v>
      </c>
      <c r="D39" s="157"/>
      <c r="F39" s="53" t="s">
        <v>50</v>
      </c>
      <c r="G39" s="155">
        <v>806361</v>
      </c>
      <c r="I39" s="86"/>
      <c r="J39" s="158"/>
      <c r="K39" s="66"/>
    </row>
    <row r="40" spans="1:13" ht="16.5" customHeight="1">
      <c r="A40" s="117" t="s">
        <v>84</v>
      </c>
      <c r="B40" s="148"/>
      <c r="C40" s="159"/>
      <c r="D40" s="111">
        <v>40000</v>
      </c>
      <c r="F40" s="160" t="s">
        <v>98</v>
      </c>
      <c r="G40" s="155">
        <v>648000</v>
      </c>
      <c r="H40" s="98" t="s">
        <v>99</v>
      </c>
      <c r="I40" s="86"/>
      <c r="J40" s="161"/>
      <c r="K40" s="68"/>
    </row>
    <row r="41" spans="1:13" ht="16.5" customHeight="1">
      <c r="A41" s="117" t="s">
        <v>100</v>
      </c>
      <c r="B41" s="148"/>
      <c r="C41" s="159"/>
      <c r="D41" s="111">
        <v>100000</v>
      </c>
      <c r="F41" s="162"/>
      <c r="G41" s="65">
        <f>SUM(G39:G40)</f>
        <v>1454361</v>
      </c>
      <c r="I41" s="52"/>
      <c r="K41" s="69"/>
      <c r="L41" s="70"/>
      <c r="M41" s="70"/>
    </row>
    <row r="42" spans="1:13" ht="16.5" customHeight="1">
      <c r="A42" s="117" t="s">
        <v>101</v>
      </c>
      <c r="B42" s="148"/>
      <c r="C42" s="159"/>
      <c r="D42" s="111">
        <v>187000</v>
      </c>
      <c r="F42" s="163" t="s">
        <v>102</v>
      </c>
      <c r="G42" s="155">
        <v>1000000</v>
      </c>
      <c r="H42" s="20"/>
      <c r="I42" s="52"/>
      <c r="J42" s="70"/>
      <c r="K42" s="66"/>
      <c r="L42" s="73"/>
      <c r="M42" s="70"/>
    </row>
    <row r="43" spans="1:13" ht="16.5" customHeight="1">
      <c r="A43" s="117" t="s">
        <v>87</v>
      </c>
      <c r="B43" s="148"/>
      <c r="C43" s="159"/>
      <c r="D43" s="111">
        <v>13000</v>
      </c>
      <c r="F43" s="53" t="s">
        <v>55</v>
      </c>
      <c r="G43" s="155">
        <v>-196000</v>
      </c>
      <c r="I43" s="52"/>
      <c r="J43" s="70"/>
      <c r="K43" s="66"/>
      <c r="L43" s="70"/>
      <c r="M43" s="70"/>
    </row>
    <row r="44" spans="1:13" ht="16.5" customHeight="1">
      <c r="A44" s="130" t="s">
        <v>88</v>
      </c>
      <c r="B44" s="148"/>
      <c r="C44" s="159"/>
      <c r="D44" s="111">
        <v>20000</v>
      </c>
      <c r="F44" s="71" t="s">
        <v>56</v>
      </c>
      <c r="G44" s="164">
        <v>258361</v>
      </c>
      <c r="I44" s="52"/>
      <c r="J44" s="158"/>
      <c r="K44" s="69"/>
      <c r="L44" s="70"/>
      <c r="M44" s="70"/>
    </row>
    <row r="45" spans="1:13" ht="16.5" customHeight="1">
      <c r="A45" s="130" t="s">
        <v>94</v>
      </c>
      <c r="B45" s="148"/>
      <c r="C45" s="159"/>
      <c r="D45" s="111">
        <v>20000</v>
      </c>
      <c r="I45" s="52"/>
      <c r="J45" s="70"/>
      <c r="K45" s="77"/>
    </row>
    <row r="46" spans="1:13" ht="16.5" customHeight="1">
      <c r="A46" s="130" t="s">
        <v>103</v>
      </c>
      <c r="B46" s="148"/>
      <c r="C46" s="159"/>
      <c r="D46" s="111">
        <v>45000</v>
      </c>
      <c r="I46" s="86"/>
      <c r="J46" s="33"/>
    </row>
    <row r="47" spans="1:13" ht="16.5" customHeight="1">
      <c r="A47" s="130" t="s">
        <v>92</v>
      </c>
      <c r="B47" s="148"/>
      <c r="C47" s="159">
        <v>15000</v>
      </c>
      <c r="D47" s="111">
        <v>0</v>
      </c>
      <c r="I47" s="86"/>
      <c r="J47" s="33"/>
    </row>
    <row r="48" spans="1:13" ht="16.5" customHeight="1">
      <c r="A48" s="136"/>
      <c r="B48" s="165"/>
      <c r="C48" s="159"/>
      <c r="D48" s="111"/>
      <c r="I48" s="52"/>
      <c r="J48" s="33"/>
    </row>
    <row r="49" spans="1:12" ht="16.5" customHeight="1">
      <c r="A49" s="166" t="s">
        <v>23</v>
      </c>
      <c r="B49" s="167"/>
      <c r="C49" s="168">
        <f>SUM(C39:C47)</f>
        <v>420280</v>
      </c>
      <c r="D49" s="169">
        <f>SUM(D40:D48)</f>
        <v>425000</v>
      </c>
      <c r="I49" s="52"/>
      <c r="J49" s="170"/>
      <c r="K49" s="45"/>
    </row>
    <row r="50" spans="1:12" ht="12" customHeight="1">
      <c r="A50" s="87"/>
      <c r="C50" s="86"/>
      <c r="D50" s="86"/>
      <c r="F50" s="83"/>
      <c r="I50" s="52"/>
      <c r="J50" s="83"/>
      <c r="K50" s="52"/>
    </row>
    <row r="51" spans="1:12" ht="16.5" customHeight="1">
      <c r="A51" s="88" t="s">
        <v>61</v>
      </c>
      <c r="B51" s="85"/>
      <c r="C51" s="171"/>
      <c r="D51" s="86"/>
      <c r="F51" s="83"/>
      <c r="I51" s="52"/>
      <c r="J51" s="83"/>
      <c r="K51" s="52"/>
    </row>
    <row r="52" spans="1:12" ht="16.5" customHeight="1">
      <c r="A52" s="87"/>
      <c r="C52" s="86"/>
      <c r="D52" s="86"/>
      <c r="G52" s="86"/>
      <c r="I52" s="52"/>
      <c r="J52" s="83"/>
      <c r="K52" s="52"/>
    </row>
    <row r="53" spans="1:12" ht="16.5" customHeight="1">
      <c r="A53" s="172" t="s">
        <v>104</v>
      </c>
      <c r="B53" s="146"/>
      <c r="C53" s="146"/>
      <c r="D53" s="150"/>
      <c r="F53" s="88" t="s">
        <v>63</v>
      </c>
      <c r="G53" s="86"/>
      <c r="I53" s="52"/>
    </row>
    <row r="54" spans="1:12" ht="16.5" customHeight="1">
      <c r="A54" s="173" t="s">
        <v>66</v>
      </c>
      <c r="B54" s="148"/>
      <c r="C54" s="174">
        <v>7520</v>
      </c>
      <c r="D54" s="175" t="s">
        <v>105</v>
      </c>
      <c r="F54" s="88" t="s">
        <v>65</v>
      </c>
      <c r="G54" s="52"/>
      <c r="L54" s="52"/>
    </row>
    <row r="55" spans="1:12" ht="16.5" customHeight="1">
      <c r="A55" s="136" t="s">
        <v>68</v>
      </c>
      <c r="B55" s="148" t="s">
        <v>69</v>
      </c>
      <c r="C55" s="174">
        <v>2884</v>
      </c>
      <c r="D55" s="176" t="s">
        <v>105</v>
      </c>
      <c r="F55" s="91" t="s">
        <v>67</v>
      </c>
    </row>
    <row r="56" spans="1:12" ht="16.5" customHeight="1">
      <c r="A56" s="136" t="s">
        <v>68</v>
      </c>
      <c r="B56" s="148" t="s">
        <v>71</v>
      </c>
      <c r="C56" s="174">
        <v>84</v>
      </c>
      <c r="D56" s="176" t="s">
        <v>71</v>
      </c>
      <c r="F56" s="92" t="s">
        <v>70</v>
      </c>
    </row>
    <row r="57" spans="1:12" ht="16.5" customHeight="1">
      <c r="A57" s="136" t="s">
        <v>106</v>
      </c>
      <c r="B57" s="148"/>
      <c r="C57" s="174">
        <v>2300</v>
      </c>
      <c r="D57" s="176" t="s">
        <v>107</v>
      </c>
      <c r="F57" s="92" t="s">
        <v>72</v>
      </c>
      <c r="G57" s="86"/>
    </row>
    <row r="58" spans="1:12" ht="16.5" customHeight="1">
      <c r="A58" s="140" t="s">
        <v>74</v>
      </c>
      <c r="B58" s="148"/>
      <c r="C58" s="174">
        <v>120</v>
      </c>
      <c r="D58" s="176" t="s">
        <v>105</v>
      </c>
      <c r="G58" s="52"/>
    </row>
    <row r="59" spans="1:12" ht="16.5" customHeight="1">
      <c r="A59" s="177" t="s">
        <v>76</v>
      </c>
      <c r="B59" s="167"/>
      <c r="C59" s="178">
        <v>12000</v>
      </c>
      <c r="D59" s="179" t="s">
        <v>105</v>
      </c>
      <c r="F59" s="95" t="s">
        <v>75</v>
      </c>
      <c r="G59" s="96"/>
      <c r="H59" s="94"/>
    </row>
    <row r="60" spans="1:12" ht="15.75" customHeight="1">
      <c r="B60" s="33"/>
      <c r="C60" s="180">
        <f>SUM(C54:C59)</f>
        <v>24908</v>
      </c>
      <c r="D60" s="86"/>
      <c r="E60" s="86"/>
      <c r="F60" s="95" t="s">
        <v>77</v>
      </c>
    </row>
    <row r="61" spans="1:12" ht="15.75" customHeight="1">
      <c r="A61" s="88" t="s">
        <v>108</v>
      </c>
      <c r="B61" s="46"/>
      <c r="C61" s="46"/>
      <c r="D61" s="46"/>
      <c r="E61" s="99"/>
      <c r="F61" s="86"/>
    </row>
    <row r="62" spans="1:12" ht="15.75" customHeight="1">
      <c r="B62" s="46"/>
      <c r="C62" s="46"/>
      <c r="D62" s="46"/>
      <c r="E62" s="46"/>
    </row>
    <row r="63" spans="1:12" ht="15.75" customHeight="1">
      <c r="A63" s="98" t="s">
        <v>78</v>
      </c>
    </row>
    <row r="64" spans="1:12" ht="15.75" customHeight="1">
      <c r="J64" s="62"/>
      <c r="K64" s="100"/>
    </row>
    <row r="65" spans="10:11" ht="101.25" customHeight="1">
      <c r="J65" s="62"/>
      <c r="K65" s="42"/>
    </row>
    <row r="66" spans="10:11" ht="55.5" customHeight="1"/>
    <row r="67" spans="10:11" ht="15.75" customHeight="1"/>
    <row r="68" spans="10:11" ht="15.75" customHeight="1"/>
    <row r="69" spans="10:11" ht="15.75" customHeight="1"/>
    <row r="70" spans="10:11" ht="15.75" customHeight="1"/>
    <row r="71" spans="10:11" ht="15.75" customHeight="1"/>
    <row r="72" spans="10:11" ht="15.75" customHeight="1"/>
    <row r="73" spans="10:11" ht="15.75" customHeight="1"/>
    <row r="74" spans="10:11" ht="15.75" customHeight="1"/>
    <row r="75" spans="10:11" ht="15.75" customHeight="1"/>
    <row r="76" spans="10:11" ht="15.75" customHeight="1"/>
    <row r="77" spans="10:11" ht="15.75" customHeight="1"/>
    <row r="78" spans="10:11" ht="15.75" customHeight="1"/>
    <row r="79" spans="10:11" ht="15.75" customHeight="1"/>
    <row r="80" spans="10:11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F59" r:id="rId1" xr:uid="{00000000-0004-0000-0100-000000000000}"/>
    <hyperlink ref="F60" r:id="rId2" xr:uid="{00000000-0004-0000-0100-000001000000}"/>
  </hyperlinks>
  <pageMargins left="0.7" right="0.7" top="0.75" bottom="0.75" header="0" footer="0"/>
  <pageSetup paperSize="9" orientation="portrait"/>
  <headerFooter>
    <oddHeader>&amp;CEkonomisk sammanställning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ekonomin</vt:lpstr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Fallai</dc:creator>
  <cp:lastModifiedBy>MARINA FALLAI</cp:lastModifiedBy>
  <cp:lastPrinted>2026-02-18T14:14:46Z</cp:lastPrinted>
  <dcterms:created xsi:type="dcterms:W3CDTF">2026-02-17T14:45:03Z</dcterms:created>
  <dcterms:modified xsi:type="dcterms:W3CDTF">2026-02-23T19:20:38Z</dcterms:modified>
</cp:coreProperties>
</file>